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AD92B1C-A5B4-4B0E-A23F-2CEAD796A76A}" xr6:coauthVersionLast="47" xr6:coauthVersionMax="47" xr10:uidLastSave="{00000000-0000-0000-0000-000000000000}"/>
  <bookViews>
    <workbookView xWindow="-108" yWindow="-108" windowWidth="23256" windowHeight="12576" xr2:uid="{48D1C4B5-7E93-4615-81D5-2834E87AE5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J44" i="1" s="1"/>
  <c r="J28" i="1"/>
  <c r="H7" i="1"/>
  <c r="H16" i="1" l="1"/>
  <c r="J18" i="1" s="1"/>
  <c r="J8" i="1"/>
  <c r="N44" i="1" s="1"/>
  <c r="N18" i="1" l="1"/>
  <c r="N28" i="1"/>
  <c r="J19" i="1"/>
  <c r="N19" i="1" s="1"/>
  <c r="J29" i="1" l="1"/>
  <c r="N29" i="1" l="1"/>
  <c r="J45" i="1"/>
  <c r="N45" i="1" l="1"/>
  <c r="J46" i="1"/>
  <c r="J47" i="1" s="1"/>
</calcChain>
</file>

<file path=xl/sharedStrings.xml><?xml version="1.0" encoding="utf-8"?>
<sst xmlns="http://schemas.openxmlformats.org/spreadsheetml/2006/main" count="63" uniqueCount="62">
  <si>
    <t>งบกำไรขาดทุน</t>
  </si>
  <si>
    <t>รายได้</t>
  </si>
  <si>
    <t>รวมรายได้</t>
  </si>
  <si>
    <t>ค่าใช้จ่าย</t>
  </si>
  <si>
    <t>ค่าใช้จ่ายในการขาย</t>
  </si>
  <si>
    <t>ค่าใช้จ่ายในการบริหาร</t>
  </si>
  <si>
    <t>กำไร(ขาดทุน)ค่าใช้จ่ายภาษีเงินได้</t>
  </si>
  <si>
    <t>กำไร(ขาดทุน)สุทธิ</t>
  </si>
  <si>
    <t>สินค้ามีเพื่อขาย</t>
  </si>
  <si>
    <t>ค่าสมทบประกันสังคม</t>
  </si>
  <si>
    <t>ค่าทำบัญชี</t>
  </si>
  <si>
    <t>ค่าธรรมเนียมธนาคาร</t>
  </si>
  <si>
    <t>ต้นทุนขาย</t>
  </si>
  <si>
    <t>โบนัส</t>
  </si>
  <si>
    <t>ค่าน้ำ</t>
  </si>
  <si>
    <t>ค่าไฟฟ้า</t>
  </si>
  <si>
    <t>ค่าโทรศัพท์</t>
  </si>
  <si>
    <t>ค่าน้ำมันรถและค่าทางด่วน</t>
  </si>
  <si>
    <t>ค่าซ่อมแซม</t>
  </si>
  <si>
    <t>รายได้จากการขาย</t>
  </si>
  <si>
    <t>รายได้จาการบริการ</t>
  </si>
  <si>
    <t>รายได้ค่าขนส่ง</t>
  </si>
  <si>
    <r>
      <t>หัก</t>
    </r>
    <r>
      <rPr>
        <sz val="11"/>
        <rFont val="Aptos Narrow"/>
        <family val="2"/>
        <scheme val="minor"/>
      </rPr>
      <t xml:space="preserve">   สินค้าคงเหลือปลายงวด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(ใส่ต้นทุนของสินค้าคงเหลือที่นับได้ตอนสิ้นเดือน)</t>
    </r>
  </si>
  <si>
    <r>
      <t>สินค้าคงเหลือต้นงวด</t>
    </r>
    <r>
      <rPr>
        <sz val="11"/>
        <color rgb="FFFF0000"/>
        <rFont val="Aptos Narrow"/>
        <family val="2"/>
        <scheme val="minor"/>
      </rPr>
      <t xml:space="preserve"> (ใส่ต้นทุนของสินค้าคงเหลือมาจากเดือนก่อน)</t>
    </r>
  </si>
  <si>
    <t>ค่าโฆษณา</t>
  </si>
  <si>
    <t>ค่าส่งเสริมการขาย</t>
  </si>
  <si>
    <t>ค่าขนส่งออก</t>
  </si>
  <si>
    <t xml:space="preserve">ค่าคอมมิชั่น </t>
  </si>
  <si>
    <t>รวม ค่าใช้จ่ายในการขาย</t>
  </si>
  <si>
    <t>กำไรขั้นต้น</t>
  </si>
  <si>
    <t>ค่าขนส่งเข้า</t>
  </si>
  <si>
    <r>
      <t>บวก</t>
    </r>
    <r>
      <rPr>
        <sz val="11"/>
        <rFont val="Aptos Narrow"/>
        <family val="2"/>
        <scheme val="minor"/>
      </rPr>
      <t xml:space="preserve">   </t>
    </r>
  </si>
  <si>
    <t>ซื้อสินค้า</t>
  </si>
  <si>
    <t>ส่วนลดรับ</t>
  </si>
  <si>
    <r>
      <t xml:space="preserve">ค่าธรรมเนียม </t>
    </r>
    <r>
      <rPr>
        <sz val="11"/>
        <color rgb="FFFF0000"/>
        <rFont val="Aptos Narrow"/>
        <family val="2"/>
        <scheme val="minor"/>
      </rPr>
      <t>(Payment Free แพลตฟอร์ม)</t>
    </r>
  </si>
  <si>
    <r>
      <t xml:space="preserve">ค่าคอมมิชั่น </t>
    </r>
    <r>
      <rPr>
        <sz val="11"/>
        <color rgb="FFFF0000"/>
        <rFont val="Aptos Narrow"/>
        <family val="2"/>
        <scheme val="minor"/>
      </rPr>
      <t>(Commision Free แพลตฟอร์ม)</t>
    </r>
  </si>
  <si>
    <t>รวม ค่าสินค้ามีไว้เพื่อขาย</t>
  </si>
  <si>
    <t>ต้นทุน</t>
  </si>
  <si>
    <t>กำไร (ขาดทุน) หลังหัก ค่าใช้จ่ายในการขาย</t>
  </si>
  <si>
    <t>เงินเดือน (ในส่วนออฟฟิศ)</t>
  </si>
  <si>
    <t>ค่าล่วงเวลา</t>
  </si>
  <si>
    <r>
      <t xml:space="preserve">ค่าเครื่องเขียนแบบพิมพ์ </t>
    </r>
    <r>
      <rPr>
        <sz val="11"/>
        <color rgb="FFFF0000"/>
        <rFont val="Aptos Narrow"/>
        <family val="2"/>
        <scheme val="minor"/>
      </rPr>
      <t>(ค่าอุปกรณ์สำนักงานต่าง ๆ)</t>
    </r>
  </si>
  <si>
    <r>
      <t xml:space="preserve">ค่าแพ็คเก็ตจิ้ง </t>
    </r>
    <r>
      <rPr>
        <sz val="11"/>
        <color rgb="FFFF0000"/>
        <rFont val="Aptos Narrow"/>
        <family val="2"/>
        <scheme val="minor"/>
      </rPr>
      <t>(ค่ากล่อง/ค่าบับเบิ้ล ฯลฯ)</t>
    </r>
  </si>
  <si>
    <t>รวมค่าใช้จ่ายบริหาร</t>
  </si>
  <si>
    <t>ค่าใช้จ่ายบริหาร</t>
  </si>
  <si>
    <r>
      <t>ค่าใช้จ่ายภาษีเงินได้</t>
    </r>
    <r>
      <rPr>
        <sz val="11"/>
        <color rgb="FFFF0000"/>
        <rFont val="Aptos Narrow"/>
        <family val="2"/>
        <scheme val="minor"/>
      </rPr>
      <t xml:space="preserve"> (อัตรา 15%)</t>
    </r>
  </si>
  <si>
    <t>กำไรก่อนภาษี</t>
  </si>
  <si>
    <t>เงินเดือนพนักงานขาย/ค่าแอดมิน</t>
  </si>
  <si>
    <t>ประจำเดือน มกราคม 2567</t>
  </si>
  <si>
    <t>ส่วน 2</t>
  </si>
  <si>
    <t>ส่วน 1</t>
  </si>
  <si>
    <t>ส่วน 3</t>
  </si>
  <si>
    <t>ส่วน 4</t>
  </si>
  <si>
    <t>เปอร์เซ็นต์</t>
  </si>
  <si>
    <t xml:space="preserve">หัก </t>
  </si>
  <si>
    <t>หัก</t>
  </si>
  <si>
    <r>
      <t>ค่าเบี้ยประกันภัยรถยนต์</t>
    </r>
    <r>
      <rPr>
        <sz val="11"/>
        <color rgb="FFFF0000"/>
        <rFont val="Aptos Narrow"/>
        <family val="2"/>
        <scheme val="minor"/>
      </rPr>
      <t xml:space="preserve"> (เพื่อไม่ให้แบกภาระหนัก ควรเฉลี่ยเงินประกันท้งปี เป็นจำนวนเดือน และเก็บเงินสะสมไว้จ่าย)</t>
    </r>
  </si>
  <si>
    <t>หมายเหตุ : 1.  ควรเก็บสะสมกำไรไว้สำหรับเป็นเงินทุนหมุนเวียนในธุรกิจประมาณ 12 เดือน</t>
  </si>
  <si>
    <t>2. ควรเก็บเอกสารในส่วนที่ถูกหักเงิน สำหรับรายจ่ายที่แพลตฟอร์มเก็บกับเรา กรณีใช้แพลตฟอร์ม</t>
  </si>
  <si>
    <t>3. ควรทำสต๊อกสินค้าโดยแยกกลุ่มสินค้าตาม SKU ที่ตั้งตามแพลตฟอร์ม เพื่อความสะดวกในการตัดสต๊อกประจำเดือน</t>
  </si>
  <si>
    <t>4. สต๊อกสินค้า ควรใส่ราคาต้นทุน</t>
  </si>
  <si>
    <t>สำหรับบริษัทฯควรกันไว้ 15-20% ของกำไรที่เหลือตอนสิ้นปี จะได้มีเงินไว้จ่ายภาษี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</si>
</sst>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\(\-#,##0.00\)"/>
  </numFmts>
  <fonts count="7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3" fontId="0" fillId="0" borderId="3" xfId="1" applyFont="1" applyBorder="1"/>
    <xf numFmtId="0" fontId="2" fillId="0" borderId="0" xfId="0" applyFont="1"/>
    <xf numFmtId="43" fontId="2" fillId="0" borderId="0" xfId="1" applyFont="1"/>
    <xf numFmtId="43" fontId="2" fillId="0" borderId="3" xfId="1" applyFont="1" applyBorder="1"/>
    <xf numFmtId="0" fontId="3" fillId="0" borderId="0" xfId="0" applyFont="1"/>
    <xf numFmtId="0" fontId="4" fillId="0" borderId="0" xfId="0" applyFont="1" applyAlignment="1">
      <alignment vertical="top"/>
    </xf>
    <xf numFmtId="43" fontId="3" fillId="0" borderId="0" xfId="1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1" xfId="1" applyFont="1" applyBorder="1"/>
    <xf numFmtId="164" fontId="4" fillId="0" borderId="0" xfId="1" applyNumberFormat="1" applyFont="1"/>
    <xf numFmtId="164" fontId="4" fillId="0" borderId="3" xfId="1" applyNumberFormat="1" applyFont="1" applyBorder="1"/>
    <xf numFmtId="0" fontId="4" fillId="0" borderId="0" xfId="0" applyFont="1" applyAlignment="1">
      <alignment horizontal="left"/>
    </xf>
    <xf numFmtId="0" fontId="0" fillId="2" borderId="0" xfId="0" applyFill="1"/>
    <xf numFmtId="43" fontId="4" fillId="0" borderId="3" xfId="1" applyFont="1" applyBorder="1"/>
    <xf numFmtId="43" fontId="0" fillId="0" borderId="2" xfId="1" applyFont="1" applyBorder="1"/>
    <xf numFmtId="0" fontId="2" fillId="3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B9-D6A9-4E61-B4CC-05D8062F960A}">
  <dimension ref="B2:N53"/>
  <sheetViews>
    <sheetView tabSelected="1" zoomScale="90" zoomScaleNormal="90" workbookViewId="0">
      <selection activeCell="E46" sqref="E46"/>
    </sheetView>
  </sheetViews>
  <sheetFormatPr defaultRowHeight="24" customHeight="1" x14ac:dyDescent="0.4"/>
  <cols>
    <col min="1" max="1" width="5.5" customWidth="1"/>
    <col min="2" max="2" width="9" style="3"/>
    <col min="3" max="3" width="8.3984375" style="3" customWidth="1"/>
    <col min="4" max="4" width="18.296875" style="3" customWidth="1"/>
    <col min="5" max="6" width="9" style="3"/>
    <col min="7" max="7" width="55.796875" style="3" customWidth="1"/>
    <col min="8" max="8" width="17.59765625" style="4" customWidth="1"/>
    <col min="9" max="9" width="8.69921875" style="4" customWidth="1"/>
    <col min="10" max="10" width="17.59765625" style="1" customWidth="1"/>
    <col min="12" max="12" width="9" style="15"/>
    <col min="13" max="13" width="15.8984375" bestFit="1" customWidth="1"/>
    <col min="14" max="14" width="9" style="1"/>
  </cols>
  <sheetData>
    <row r="2" spans="2:14" ht="24" customHeight="1" x14ac:dyDescent="0.4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2:14" ht="24" customHeight="1" x14ac:dyDescent="0.4">
      <c r="B3" s="20" t="s">
        <v>48</v>
      </c>
      <c r="C3" s="20"/>
      <c r="D3" s="20"/>
      <c r="E3" s="20"/>
      <c r="F3" s="20"/>
      <c r="G3" s="20"/>
      <c r="H3" s="20"/>
      <c r="I3" s="20"/>
      <c r="J3" s="20"/>
    </row>
    <row r="4" spans="2:14" ht="24" customHeight="1" x14ac:dyDescent="0.4">
      <c r="B4" s="3" t="s">
        <v>1</v>
      </c>
      <c r="N4" s="1" t="s">
        <v>53</v>
      </c>
    </row>
    <row r="5" spans="2:14" ht="24" customHeight="1" x14ac:dyDescent="0.4">
      <c r="C5" s="3" t="s">
        <v>19</v>
      </c>
      <c r="H5" s="4">
        <v>5000000</v>
      </c>
    </row>
    <row r="6" spans="2:14" ht="24" customHeight="1" x14ac:dyDescent="0.4">
      <c r="C6" s="3" t="s">
        <v>20</v>
      </c>
      <c r="H6" s="4">
        <v>100000</v>
      </c>
    </row>
    <row r="7" spans="2:14" ht="24" customHeight="1" x14ac:dyDescent="0.4">
      <c r="C7" s="3" t="s">
        <v>21</v>
      </c>
      <c r="H7" s="5">
        <f>H5*2/100</f>
        <v>100000</v>
      </c>
    </row>
    <row r="8" spans="2:14" ht="24" customHeight="1" x14ac:dyDescent="0.4">
      <c r="C8" s="3" t="s">
        <v>2</v>
      </c>
      <c r="J8" s="1">
        <f>SUM(H5:H7)</f>
        <v>5200000</v>
      </c>
      <c r="N8" s="1">
        <v>100</v>
      </c>
    </row>
    <row r="9" spans="2:14" ht="24" customHeight="1" x14ac:dyDescent="0.4">
      <c r="B9" s="3" t="s">
        <v>3</v>
      </c>
    </row>
    <row r="10" spans="2:14" ht="24" customHeight="1" x14ac:dyDescent="0.4">
      <c r="B10" s="18" t="s">
        <v>50</v>
      </c>
      <c r="C10" s="3" t="s">
        <v>12</v>
      </c>
    </row>
    <row r="11" spans="2:14" ht="24" customHeight="1" x14ac:dyDescent="0.4">
      <c r="B11" s="7"/>
      <c r="C11" s="9" t="s">
        <v>23</v>
      </c>
      <c r="D11" s="9"/>
      <c r="E11" s="7"/>
      <c r="F11" s="7"/>
      <c r="G11" s="7"/>
      <c r="H11" s="10">
        <v>100000</v>
      </c>
      <c r="I11" s="10"/>
    </row>
    <row r="12" spans="2:14" ht="24" customHeight="1" x14ac:dyDescent="0.4">
      <c r="B12" s="7"/>
      <c r="C12" s="6" t="s">
        <v>31</v>
      </c>
      <c r="D12" s="9" t="s">
        <v>32</v>
      </c>
      <c r="E12" s="7"/>
      <c r="F12" s="7"/>
      <c r="G12" s="7"/>
      <c r="H12" s="10">
        <v>1500000</v>
      </c>
      <c r="I12" s="10"/>
    </row>
    <row r="13" spans="2:14" ht="24" customHeight="1" x14ac:dyDescent="0.4">
      <c r="B13" s="7"/>
      <c r="D13" s="14" t="s">
        <v>33</v>
      </c>
      <c r="E13" s="7"/>
      <c r="F13" s="7"/>
      <c r="G13" s="7"/>
      <c r="H13" s="12">
        <v>-1000</v>
      </c>
      <c r="I13" s="10"/>
    </row>
    <row r="14" spans="2:14" ht="24" customHeight="1" x14ac:dyDescent="0.4">
      <c r="B14" s="7"/>
      <c r="D14" s="14" t="s">
        <v>30</v>
      </c>
      <c r="E14" s="7"/>
      <c r="F14" s="7"/>
      <c r="G14" s="7"/>
      <c r="H14" s="10">
        <v>150000</v>
      </c>
      <c r="I14" s="10"/>
    </row>
    <row r="15" spans="2:14" ht="24" customHeight="1" x14ac:dyDescent="0.4">
      <c r="B15" s="7"/>
      <c r="D15" s="14" t="s">
        <v>42</v>
      </c>
      <c r="E15" s="7"/>
      <c r="F15" s="7"/>
      <c r="G15" s="7"/>
      <c r="H15" s="10">
        <v>30000</v>
      </c>
      <c r="I15" s="10"/>
    </row>
    <row r="16" spans="2:14" ht="24" customHeight="1" x14ac:dyDescent="0.4">
      <c r="B16" s="7"/>
      <c r="C16" s="9" t="s">
        <v>8</v>
      </c>
      <c r="D16" s="9"/>
      <c r="E16" s="7"/>
      <c r="F16" s="7"/>
      <c r="G16" s="7"/>
      <c r="H16" s="11">
        <f>SUM(H11:H15)</f>
        <v>1779000</v>
      </c>
      <c r="I16" s="10"/>
    </row>
    <row r="17" spans="2:14" ht="24" customHeight="1" x14ac:dyDescent="0.4">
      <c r="B17" s="7"/>
      <c r="C17" s="6" t="s">
        <v>22</v>
      </c>
      <c r="D17" s="9"/>
      <c r="E17" s="7"/>
      <c r="F17" s="7"/>
      <c r="G17" s="7"/>
      <c r="H17" s="13">
        <v>-79000</v>
      </c>
      <c r="I17" s="10"/>
    </row>
    <row r="18" spans="2:14" ht="24" customHeight="1" x14ac:dyDescent="0.4">
      <c r="C18" s="3" t="s">
        <v>36</v>
      </c>
      <c r="J18" s="2">
        <f>SUM(H16:H17)</f>
        <v>1700000</v>
      </c>
      <c r="M18" t="s">
        <v>37</v>
      </c>
      <c r="N18" s="1">
        <f>J18/J8*100</f>
        <v>32.692307692307693</v>
      </c>
    </row>
    <row r="19" spans="2:14" ht="24" customHeight="1" x14ac:dyDescent="0.4">
      <c r="C19" s="3" t="s">
        <v>29</v>
      </c>
      <c r="J19" s="1">
        <f>J8-J18</f>
        <v>3500000</v>
      </c>
      <c r="N19" s="1">
        <f>J19/J8*100</f>
        <v>67.307692307692307</v>
      </c>
    </row>
    <row r="20" spans="2:14" ht="24" customHeight="1" x14ac:dyDescent="0.4">
      <c r="B20" s="18" t="s">
        <v>49</v>
      </c>
      <c r="C20" s="3" t="s">
        <v>4</v>
      </c>
    </row>
    <row r="21" spans="2:14" ht="24" customHeight="1" x14ac:dyDescent="0.4">
      <c r="C21" s="3" t="s">
        <v>54</v>
      </c>
      <c r="D21" s="3" t="s">
        <v>34</v>
      </c>
      <c r="H21" s="4">
        <v>1500000</v>
      </c>
    </row>
    <row r="22" spans="2:14" ht="24" customHeight="1" x14ac:dyDescent="0.4">
      <c r="D22" s="3" t="s">
        <v>35</v>
      </c>
      <c r="H22" s="4">
        <v>300000</v>
      </c>
    </row>
    <row r="23" spans="2:14" ht="24" customHeight="1" x14ac:dyDescent="0.4">
      <c r="D23" s="3" t="s">
        <v>24</v>
      </c>
      <c r="H23" s="4">
        <v>600000</v>
      </c>
    </row>
    <row r="24" spans="2:14" ht="24" customHeight="1" x14ac:dyDescent="0.4">
      <c r="D24" s="3" t="s">
        <v>25</v>
      </c>
      <c r="H24" s="4">
        <v>60000</v>
      </c>
    </row>
    <row r="25" spans="2:14" ht="24" customHeight="1" x14ac:dyDescent="0.4">
      <c r="D25" s="3" t="s">
        <v>26</v>
      </c>
      <c r="H25" s="4">
        <v>40000</v>
      </c>
    </row>
    <row r="26" spans="2:14" ht="24" customHeight="1" x14ac:dyDescent="0.4">
      <c r="D26" s="3" t="s">
        <v>47</v>
      </c>
      <c r="H26" s="4">
        <v>100000</v>
      </c>
    </row>
    <row r="27" spans="2:14" ht="24" customHeight="1" x14ac:dyDescent="0.4">
      <c r="D27" s="3" t="s">
        <v>27</v>
      </c>
      <c r="H27" s="5">
        <v>10000</v>
      </c>
    </row>
    <row r="28" spans="2:14" ht="24" customHeight="1" x14ac:dyDescent="0.4">
      <c r="C28" s="3" t="s">
        <v>28</v>
      </c>
      <c r="J28" s="2">
        <f>SUM(H21:H27)</f>
        <v>2610000</v>
      </c>
      <c r="M28" t="s">
        <v>4</v>
      </c>
      <c r="N28" s="1">
        <f>J28/J8*100</f>
        <v>50.192307692307693</v>
      </c>
    </row>
    <row r="29" spans="2:14" ht="24" customHeight="1" x14ac:dyDescent="0.4">
      <c r="C29" s="3" t="s">
        <v>38</v>
      </c>
      <c r="J29" s="1">
        <f>J19-J28</f>
        <v>890000</v>
      </c>
      <c r="N29" s="1">
        <f>J29/J8*100</f>
        <v>17.115384615384617</v>
      </c>
    </row>
    <row r="30" spans="2:14" ht="24" customHeight="1" x14ac:dyDescent="0.4">
      <c r="B30" s="18" t="s">
        <v>51</v>
      </c>
      <c r="C30" s="3" t="s">
        <v>5</v>
      </c>
    </row>
    <row r="31" spans="2:14" ht="24" customHeight="1" x14ac:dyDescent="0.4">
      <c r="B31" s="7"/>
      <c r="C31" s="3" t="s">
        <v>55</v>
      </c>
      <c r="D31" s="9" t="s">
        <v>39</v>
      </c>
      <c r="E31" s="7"/>
      <c r="F31" s="7"/>
      <c r="G31" s="7"/>
      <c r="H31" s="10">
        <v>500000</v>
      </c>
      <c r="I31" s="10"/>
    </row>
    <row r="32" spans="2:14" ht="24" customHeight="1" x14ac:dyDescent="0.4">
      <c r="B32" s="7"/>
      <c r="D32" s="9" t="s">
        <v>40</v>
      </c>
      <c r="E32" s="7"/>
      <c r="F32" s="7"/>
      <c r="G32" s="7"/>
      <c r="H32" s="10">
        <v>10000</v>
      </c>
      <c r="I32" s="10"/>
    </row>
    <row r="33" spans="2:14" ht="24" customHeight="1" x14ac:dyDescent="0.4">
      <c r="D33" s="9" t="s">
        <v>13</v>
      </c>
      <c r="E33" s="7"/>
      <c r="F33" s="7"/>
      <c r="G33" s="7"/>
      <c r="H33" s="10">
        <v>0</v>
      </c>
    </row>
    <row r="34" spans="2:14" ht="24" customHeight="1" x14ac:dyDescent="0.4">
      <c r="D34" s="9" t="s">
        <v>9</v>
      </c>
      <c r="E34" s="7"/>
      <c r="F34" s="7"/>
      <c r="G34" s="7"/>
      <c r="H34" s="10">
        <f>H31*5/100</f>
        <v>25000</v>
      </c>
    </row>
    <row r="35" spans="2:14" ht="24" customHeight="1" x14ac:dyDescent="0.4">
      <c r="D35" s="9" t="s">
        <v>41</v>
      </c>
      <c r="E35" s="7"/>
      <c r="F35" s="7"/>
      <c r="G35" s="7"/>
      <c r="H35" s="10">
        <v>200</v>
      </c>
    </row>
    <row r="36" spans="2:14" ht="24" customHeight="1" x14ac:dyDescent="0.4">
      <c r="D36" s="9" t="s">
        <v>14</v>
      </c>
      <c r="E36" s="7"/>
      <c r="F36" s="7"/>
      <c r="G36" s="7"/>
      <c r="H36" s="10">
        <v>500</v>
      </c>
    </row>
    <row r="37" spans="2:14" ht="24" customHeight="1" x14ac:dyDescent="0.4">
      <c r="D37" s="9" t="s">
        <v>15</v>
      </c>
      <c r="E37" s="7"/>
      <c r="F37" s="7"/>
      <c r="G37" s="7"/>
      <c r="H37" s="10">
        <v>3000</v>
      </c>
    </row>
    <row r="38" spans="2:14" ht="24" customHeight="1" x14ac:dyDescent="0.4">
      <c r="D38" s="9" t="s">
        <v>16</v>
      </c>
      <c r="E38" s="7"/>
      <c r="F38" s="7"/>
      <c r="G38" s="7"/>
      <c r="H38" s="10">
        <v>500</v>
      </c>
    </row>
    <row r="39" spans="2:14" ht="24" customHeight="1" x14ac:dyDescent="0.4">
      <c r="D39" s="9" t="s">
        <v>17</v>
      </c>
      <c r="E39" s="7"/>
      <c r="F39" s="7"/>
      <c r="G39" s="7"/>
      <c r="H39" s="10">
        <v>3000</v>
      </c>
    </row>
    <row r="40" spans="2:14" ht="24" customHeight="1" x14ac:dyDescent="0.4">
      <c r="B40" s="7"/>
      <c r="D40" s="9" t="s">
        <v>56</v>
      </c>
      <c r="E40" s="7"/>
      <c r="F40" s="7"/>
      <c r="G40" s="7"/>
      <c r="H40" s="10">
        <v>35000</v>
      </c>
      <c r="I40" s="10"/>
    </row>
    <row r="41" spans="2:14" ht="24" customHeight="1" x14ac:dyDescent="0.4">
      <c r="D41" s="9" t="s">
        <v>18</v>
      </c>
      <c r="E41" s="7"/>
      <c r="F41" s="7"/>
      <c r="G41" s="7"/>
      <c r="H41" s="10">
        <v>0</v>
      </c>
    </row>
    <row r="42" spans="2:14" ht="24" customHeight="1" x14ac:dyDescent="0.4">
      <c r="D42" s="9" t="s">
        <v>10</v>
      </c>
      <c r="E42" s="7"/>
      <c r="F42" s="7"/>
      <c r="G42" s="7"/>
      <c r="H42" s="10">
        <v>5000</v>
      </c>
    </row>
    <row r="43" spans="2:14" ht="24" customHeight="1" x14ac:dyDescent="0.4">
      <c r="D43" s="9" t="s">
        <v>11</v>
      </c>
      <c r="E43" s="7"/>
      <c r="F43" s="7"/>
      <c r="G43" s="7"/>
      <c r="H43" s="16">
        <v>100</v>
      </c>
    </row>
    <row r="44" spans="2:14" ht="24" customHeight="1" x14ac:dyDescent="0.4">
      <c r="C44" s="3" t="s">
        <v>43</v>
      </c>
      <c r="D44" s="9"/>
      <c r="E44" s="7"/>
      <c r="F44" s="7"/>
      <c r="G44" s="7"/>
      <c r="H44" s="10"/>
      <c r="J44" s="2">
        <f>SUM(H31:H43)</f>
        <v>582300</v>
      </c>
      <c r="M44" t="s">
        <v>44</v>
      </c>
      <c r="N44" s="1">
        <f>J44/J8*100</f>
        <v>11.198076923076924</v>
      </c>
    </row>
    <row r="45" spans="2:14" ht="24" customHeight="1" x14ac:dyDescent="0.4">
      <c r="B45" s="3" t="s">
        <v>6</v>
      </c>
      <c r="J45" s="1">
        <f>J29-J44</f>
        <v>307700</v>
      </c>
      <c r="M45" t="s">
        <v>46</v>
      </c>
      <c r="N45" s="1">
        <f>J45/J8*100</f>
        <v>5.9173076923076922</v>
      </c>
    </row>
    <row r="46" spans="2:14" ht="24" customHeight="1" x14ac:dyDescent="0.4">
      <c r="B46" s="18" t="s">
        <v>52</v>
      </c>
      <c r="C46" s="3" t="s">
        <v>45</v>
      </c>
      <c r="E46" s="19" t="s">
        <v>61</v>
      </c>
      <c r="J46" s="1">
        <f>J45*15/100</f>
        <v>46155</v>
      </c>
    </row>
    <row r="47" spans="2:14" ht="24" customHeight="1" thickBot="1" x14ac:dyDescent="0.45">
      <c r="B47" s="3" t="s">
        <v>7</v>
      </c>
      <c r="J47" s="17">
        <f>J45-J46</f>
        <v>261545</v>
      </c>
    </row>
    <row r="48" spans="2:14" ht="24" customHeight="1" thickTop="1" x14ac:dyDescent="0.4"/>
    <row r="49" spans="2:9" ht="24" customHeight="1" x14ac:dyDescent="0.4">
      <c r="B49" s="6"/>
      <c r="C49" s="9"/>
      <c r="D49" s="9"/>
      <c r="E49" s="7"/>
      <c r="F49" s="7"/>
      <c r="G49" s="7"/>
      <c r="H49" s="8"/>
      <c r="I49" s="10"/>
    </row>
    <row r="50" spans="2:9" ht="24" customHeight="1" x14ac:dyDescent="0.4">
      <c r="B50" s="19" t="s">
        <v>57</v>
      </c>
      <c r="C50" s="9"/>
      <c r="D50" s="9"/>
      <c r="E50" s="7"/>
      <c r="F50" s="7"/>
      <c r="G50" s="7"/>
      <c r="H50" s="10"/>
    </row>
    <row r="51" spans="2:9" ht="24" customHeight="1" x14ac:dyDescent="0.4">
      <c r="C51" s="19" t="s">
        <v>58</v>
      </c>
      <c r="D51" s="9"/>
      <c r="E51" s="7"/>
      <c r="F51" s="7"/>
      <c r="G51" s="7"/>
      <c r="H51" s="10"/>
    </row>
    <row r="52" spans="2:9" ht="24" customHeight="1" x14ac:dyDescent="0.4">
      <c r="C52" s="19" t="s">
        <v>59</v>
      </c>
      <c r="D52" s="9"/>
      <c r="E52" s="7"/>
      <c r="F52" s="7"/>
      <c r="G52" s="7"/>
      <c r="H52" s="10"/>
    </row>
    <row r="53" spans="2:9" ht="24" customHeight="1" x14ac:dyDescent="0.4">
      <c r="C53" s="19" t="s">
        <v>60</v>
      </c>
      <c r="D53" s="9"/>
      <c r="E53" s="7"/>
      <c r="F53" s="7"/>
      <c r="G53" s="7"/>
      <c r="H53" s="10"/>
    </row>
  </sheetData>
  <mergeCells count="2">
    <mergeCell ref="B2:J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S.IRIN ACCOUNTING</dc:creator>
  <cp:lastModifiedBy>Sirin Dechdan</cp:lastModifiedBy>
  <dcterms:created xsi:type="dcterms:W3CDTF">2024-01-24T16:30:53Z</dcterms:created>
  <dcterms:modified xsi:type="dcterms:W3CDTF">2024-01-25T02:59:28Z</dcterms:modified>
</cp:coreProperties>
</file>